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205" documentId="8_{9BE018F0-4FB5-4203-BEA2-C99AC3ECBA6C}" xr6:coauthVersionLast="47" xr6:coauthVersionMax="47" xr10:uidLastSave="{26F1A540-9310-463B-8B3E-26CEE7014ED1}"/>
  <bookViews>
    <workbookView xWindow="-103" yWindow="-103" windowWidth="16663" windowHeight="9772" xr2:uid="{6B2B7621-D651-4ABA-AA00-AE046CBB18D9}"/>
  </bookViews>
  <sheets>
    <sheet name="Lisa 5 VVKV " sheetId="1" r:id="rId1"/>
  </sheets>
  <definedNames>
    <definedName name="_xlnm._FilterDatabase" localSheetId="0" hidden="1">'Lisa 5 VVKV '!$A$13:$G$22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/>
  <c r="J19" i="1"/>
  <c r="J20" i="1"/>
  <c r="J22" i="1"/>
  <c r="J23" i="1"/>
  <c r="J18" i="1"/>
  <c r="J17" i="1" s="1"/>
  <c r="J16" i="1" s="1"/>
  <c r="I17" i="1"/>
  <c r="I16" i="1" s="1"/>
  <c r="I7" i="1"/>
  <c r="J7" i="1"/>
  <c r="I8" i="1"/>
  <c r="J8" i="1"/>
  <c r="I9" i="1"/>
  <c r="J9" i="1"/>
  <c r="I10" i="1"/>
  <c r="J10" i="1"/>
  <c r="I11" i="1"/>
  <c r="J11" i="1"/>
  <c r="H11" i="1"/>
  <c r="H9" i="1"/>
  <c r="H7" i="1"/>
  <c r="H8" i="1"/>
  <c r="H10" i="1"/>
  <c r="H17" i="1"/>
  <c r="H16" i="1" s="1"/>
  <c r="H21" i="1"/>
  <c r="I12" i="1" l="1"/>
  <c r="J12" i="1"/>
  <c r="H12" i="1"/>
</calcChain>
</file>

<file path=xl/sharedStrings.xml><?xml version="1.0" encoding="utf-8"?>
<sst xmlns="http://schemas.openxmlformats.org/spreadsheetml/2006/main" count="54" uniqueCount="43">
  <si>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</si>
  <si>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</si>
  <si>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</si>
  <si>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</si>
  <si>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</si>
  <si>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</si>
  <si>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</si>
  <si>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</si>
  <si>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</si>
  <si>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</si>
  <si>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</si>
  <si>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</si>
  <si>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</si>
  <si>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</si>
  <si>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</si>
  <si>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</si>
  <si>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</si>
  <si>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</si>
  <si>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</si>
  <si>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</si>
  <si>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</si>
  <si>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</si>
  <si>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Kulud - tööjõukulud</t>
  </si>
  <si>
    <t>Kulud - majandamiskulud</t>
  </si>
  <si>
    <t>Tulud kokku</t>
  </si>
  <si>
    <t>Soolise võrdõiguslikkuse ja võrdse kohtlemise volinik</t>
  </si>
  <si>
    <t>Lisa 5</t>
  </si>
  <si>
    <t>HE090302</t>
  </si>
  <si>
    <t>SE000028</t>
  </si>
  <si>
    <t>Vahendid RKASile</t>
  </si>
  <si>
    <t>Konto</t>
  </si>
  <si>
    <t>55</t>
  </si>
  <si>
    <t>50</t>
  </si>
  <si>
    <t>601000</t>
  </si>
  <si>
    <t>Soolise Võrdõiguslikkuse ja Võrdse Kohtlemise Voliniku Kantselei</t>
  </si>
  <si>
    <t>SOOLISE  VÕRDSUSE  JA  VÕRDSE  KOHTLEMISE  PROGRAMMI  KULUD  KOKKU</t>
  </si>
  <si>
    <t>Käibemaksukulu majandamiskuludelt</t>
  </si>
  <si>
    <t xml:space="preserve">MKMi 31.12.2025 kk nr 128 kinnitatud 2026. aasta eelarve </t>
  </si>
  <si>
    <t>MKMi 05.05.2026 kk nr 35</t>
  </si>
  <si>
    <t>EELARVE_ ULE</t>
  </si>
  <si>
    <t>2026_05</t>
  </si>
  <si>
    <t>Lõplik eelarve 2026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</si>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</sst>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1" applyFont="1"/>
    <xf numFmtId="49" fontId="7" fillId="0" borderId="0" xfId="1" applyNumberFormat="1" applyFont="1" applyAlignment="1">
      <alignment horizontal="right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/>
    <xf numFmtId="3" fontId="8" fillId="0" borderId="0" xfId="1" applyNumberFormat="1" applyFont="1" applyAlignment="1" applyProtection="1">
      <alignment horizontal="right"/>
      <protection hidden="1"/>
    </xf>
    <xf numFmtId="49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4" fillId="2" borderId="1" xfId="0" applyFont="1" applyFill="1" applyBorder="1"/>
    <xf numFmtId="0" fontId="0" fillId="2" borderId="1" xfId="0" applyFill="1" applyBorder="1"/>
    <xf numFmtId="3" fontId="4" fillId="2" borderId="1" xfId="0" applyNumberFormat="1" applyFont="1" applyFill="1" applyBorder="1"/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4" fillId="2" borderId="3" xfId="0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3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9" fillId="0" borderId="0" xfId="1" applyNumberFormat="1" applyFont="1" applyAlignment="1" applyProtection="1">
      <alignment horizontal="right"/>
      <protection hidden="1"/>
    </xf>
    <xf numFmtId="0" fontId="3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7">
    <cellStyle name="Normaallaad" xfId="0" builtinId="0"/>
    <cellStyle name="Normaallaad 2" xfId="1" xr:uid="{B35D4B3C-4E10-4461-B78D-806DFA58CCF1}"/>
    <cellStyle name="Normaallaad 4" xfId="2" xr:uid="{2D2E689D-7874-443D-A406-5CC41556F961}"/>
    <cellStyle name="Normaallaad 4 2" xfId="5" xr:uid="{051597CE-9079-4D52-A3C3-8ED2DA907F1A}"/>
    <cellStyle name="Normaallaad 4 3" xfId="3" xr:uid="{E2052EEF-BB57-4AA2-AEC5-F2C7819AD621}"/>
    <cellStyle name="Normal 25" xfId="4" xr:uid="{67EC9887-42E5-4A72-9BFD-DFCD008BCDCB}"/>
    <cellStyle name="Normal 25 2" xfId="6" xr:uid="{83F4B1EF-21A8-4831-B6B0-FF629E182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K27"/>
  <sheetViews>
    <sheetView tabSelected="1" zoomScaleNormal="100" workbookViewId="0">
      <selection activeCell="G21" sqref="G21"/>
    </sheetView>
  </sheetViews>
  <sheetFormatPr defaultRowHeight="14.6" x14ac:dyDescent="0.4"/>
  <cols>
    <col min="1" max="1" width="10.53515625" customWidth="1"/>
    <col min="2" max="2" width="23.15234375" customWidth="1"/>
    <col min="3" max="3" width="7.3828125" style="1" customWidth="1"/>
    <col min="4" max="4" width="8.69140625" bestFit="1" customWidth="1"/>
    <col min="5" max="5" width="18.69140625" customWidth="1"/>
    <col min="6" max="6" width="7.3046875" customWidth="1"/>
    <col min="7" max="7" width="29.69140625" customWidth="1"/>
    <col min="8" max="8" width="12.07421875" customWidth="1"/>
    <col min="9" max="9" width="10.15234375" customWidth="1"/>
    <col min="10" max="10" width="10.4609375" customWidth="1"/>
  </cols>
  <sheetData>
    <row r="1" spans="1:11" x14ac:dyDescent="0.4">
      <c r="D1" s="2"/>
      <c r="E1" s="46"/>
      <c r="F1" s="47"/>
      <c r="G1" s="46"/>
      <c r="J1" s="47" t="s">
        <v>26</v>
      </c>
    </row>
    <row r="2" spans="1:11" ht="15" customHeight="1" x14ac:dyDescent="0.4">
      <c r="E2" s="48"/>
      <c r="F2" s="52" t="s">
        <v>42</v>
      </c>
      <c r="G2" s="55"/>
      <c r="H2" s="55"/>
      <c r="I2" s="55"/>
      <c r="J2" s="55"/>
      <c r="K2" s="3"/>
    </row>
    <row r="3" spans="1:11" ht="15" customHeight="1" x14ac:dyDescent="0.4">
      <c r="C3" s="3"/>
      <c r="D3" s="32"/>
      <c r="E3" s="48"/>
      <c r="F3" s="55"/>
      <c r="G3" s="55"/>
      <c r="H3" s="55"/>
      <c r="I3" s="55"/>
      <c r="J3" s="55"/>
    </row>
    <row r="4" spans="1:11" x14ac:dyDescent="0.4">
      <c r="C4" s="3"/>
      <c r="D4" s="3"/>
      <c r="E4" s="3"/>
      <c r="F4" s="3"/>
      <c r="G4" s="3"/>
    </row>
    <row r="5" spans="1:11" x14ac:dyDescent="0.4">
      <c r="A5" s="4" t="s">
        <v>34</v>
      </c>
      <c r="G5" s="42"/>
      <c r="H5" s="43"/>
    </row>
    <row r="6" spans="1:11" x14ac:dyDescent="0.4">
      <c r="A6" s="4"/>
      <c r="G6" s="5" t="s">
        <v>0</v>
      </c>
      <c r="H6" s="8">
        <v>0</v>
      </c>
      <c r="I6" s="8">
        <v>0</v>
      </c>
      <c r="J6" s="8">
        <v>0</v>
      </c>
    </row>
    <row r="7" spans="1:11" x14ac:dyDescent="0.4">
      <c r="A7" s="4"/>
      <c r="G7" s="11" t="s">
        <v>24</v>
      </c>
      <c r="H7" s="33">
        <f>SUM(H6)</f>
        <v>0</v>
      </c>
      <c r="I7" s="33">
        <f t="shared" ref="I7:J7" si="0">SUM(I6)</f>
        <v>0</v>
      </c>
      <c r="J7" s="33">
        <f t="shared" si="0"/>
        <v>0</v>
      </c>
    </row>
    <row r="8" spans="1:11" x14ac:dyDescent="0.4">
      <c r="A8" s="7"/>
      <c r="G8" s="5" t="s">
        <v>1</v>
      </c>
      <c r="H8" s="8">
        <f>SUMIF($G$18:$G$18,"Investeeringud*",H$18:H$18)</f>
        <v>0</v>
      </c>
      <c r="I8" s="8">
        <f t="shared" ref="I8:J8" si="1">SUMIF($G$18:$G$18,"Investeeringud*",I$18:I$18)</f>
        <v>0</v>
      </c>
      <c r="J8" s="8">
        <f t="shared" si="1"/>
        <v>0</v>
      </c>
    </row>
    <row r="9" spans="1:11" x14ac:dyDescent="0.4">
      <c r="A9" s="7"/>
      <c r="G9" s="9" t="s">
        <v>2</v>
      </c>
      <c r="H9" s="8">
        <f>SUMIF($G$18:$G$20,"Kulud*",H$18:H$20)</f>
        <v>-501195.37114</v>
      </c>
      <c r="I9" s="8">
        <f t="shared" ref="I9:J9" si="2">SUMIF($G$18:$G$20,"Kulud*",I$18:I$20)</f>
        <v>-85381.974899999972</v>
      </c>
      <c r="J9" s="8">
        <f t="shared" si="2"/>
        <v>-586577.34603999997</v>
      </c>
    </row>
    <row r="10" spans="1:11" x14ac:dyDescent="0.4">
      <c r="A10" s="7"/>
      <c r="G10" s="10" t="s">
        <v>3</v>
      </c>
      <c r="H10" s="8">
        <f>SUMIF($G$18:$G$20,"Põhivara kulum*",H$18:H$20)</f>
        <v>0</v>
      </c>
      <c r="I10" s="8">
        <f t="shared" ref="I10:J10" si="3">SUMIF($G$18:$G$20,"Põhivara kulum*",I$18:I$20)</f>
        <v>0</v>
      </c>
      <c r="J10" s="8">
        <f t="shared" si="3"/>
        <v>0</v>
      </c>
    </row>
    <row r="11" spans="1:11" x14ac:dyDescent="0.4">
      <c r="A11" s="7"/>
      <c r="G11" s="10" t="s">
        <v>4</v>
      </c>
      <c r="H11" s="8">
        <f>+SUBTOTAL(9, H22:H23)</f>
        <v>-42446.107797600002</v>
      </c>
      <c r="I11" s="8">
        <f t="shared" ref="I11:J11" si="4">+SUBTOTAL(9, I22:I23)</f>
        <v>0</v>
      </c>
      <c r="J11" s="8">
        <f t="shared" si="4"/>
        <v>-42446.107797600002</v>
      </c>
    </row>
    <row r="12" spans="1:11" x14ac:dyDescent="0.4">
      <c r="A12" s="7"/>
      <c r="G12" s="11" t="s">
        <v>5</v>
      </c>
      <c r="H12" s="12">
        <f>SUM(H8:H11)</f>
        <v>-543641.47893760004</v>
      </c>
      <c r="I12" s="12">
        <f t="shared" ref="I12:J12" si="5">SUM(I8:I11)</f>
        <v>-85381.974899999972</v>
      </c>
      <c r="J12" s="12">
        <f t="shared" si="5"/>
        <v>-629023.45383759995</v>
      </c>
    </row>
    <row r="13" spans="1:11" ht="74.599999999999994" x14ac:dyDescent="0.4">
      <c r="A13" s="13" t="s">
        <v>6</v>
      </c>
      <c r="B13" s="13" t="s">
        <v>7</v>
      </c>
      <c r="C13" s="14" t="s">
        <v>8</v>
      </c>
      <c r="D13" s="13" t="s">
        <v>9</v>
      </c>
      <c r="E13" s="13" t="s">
        <v>10</v>
      </c>
      <c r="F13" s="13" t="s">
        <v>30</v>
      </c>
      <c r="G13" s="13" t="s">
        <v>11</v>
      </c>
      <c r="H13" s="53" t="s">
        <v>37</v>
      </c>
      <c r="I13" s="53" t="s">
        <v>38</v>
      </c>
      <c r="J13" s="53" t="s">
        <v>41</v>
      </c>
    </row>
    <row r="14" spans="1:11" ht="25.75" x14ac:dyDescent="0.4">
      <c r="A14" s="15"/>
      <c r="B14" s="15"/>
      <c r="C14" s="16"/>
      <c r="D14" s="17"/>
      <c r="E14" s="18"/>
      <c r="F14" s="18"/>
      <c r="G14" s="19" t="s">
        <v>12</v>
      </c>
      <c r="H14" s="31"/>
      <c r="I14" s="31" t="s">
        <v>39</v>
      </c>
      <c r="J14" s="17"/>
    </row>
    <row r="15" spans="1:11" ht="19" customHeight="1" x14ac:dyDescent="0.4">
      <c r="A15" s="17" t="s">
        <v>13</v>
      </c>
      <c r="B15" s="17" t="s">
        <v>13</v>
      </c>
      <c r="C15" s="20" t="s">
        <v>13</v>
      </c>
      <c r="D15" s="17"/>
      <c r="E15" s="18"/>
      <c r="F15" s="18"/>
      <c r="G15" s="19" t="s">
        <v>14</v>
      </c>
      <c r="H15" s="45"/>
      <c r="I15" s="54" t="s">
        <v>40</v>
      </c>
      <c r="J15" s="17"/>
    </row>
    <row r="16" spans="1:11" x14ac:dyDescent="0.4">
      <c r="A16" s="49" t="s">
        <v>21</v>
      </c>
      <c r="B16" s="50"/>
      <c r="C16" s="21"/>
      <c r="D16" s="22"/>
      <c r="E16" s="22"/>
      <c r="F16" s="22"/>
      <c r="G16" s="22"/>
      <c r="H16" s="23">
        <f>+SUBTOTAL(9, H17:H20)</f>
        <v>-501195.37114</v>
      </c>
      <c r="I16" s="23">
        <f t="shared" ref="I16:J16" si="6">+SUBTOTAL(9, I17:I20)</f>
        <v>-85381.974899999972</v>
      </c>
      <c r="J16" s="23">
        <f t="shared" si="6"/>
        <v>-586577.34603999997</v>
      </c>
    </row>
    <row r="17" spans="1:10" x14ac:dyDescent="0.4">
      <c r="A17" s="35" t="s">
        <v>35</v>
      </c>
      <c r="B17" s="28"/>
      <c r="C17" s="25"/>
      <c r="D17" s="22"/>
      <c r="E17" s="22"/>
      <c r="F17" s="22"/>
      <c r="G17" s="22"/>
      <c r="H17" s="23">
        <f>+SUBTOTAL(9, H18:H20)</f>
        <v>-501195.37114</v>
      </c>
      <c r="I17" s="23">
        <f t="shared" ref="I17:J17" si="7">+SUBTOTAL(9, I18:I20)</f>
        <v>-85381.974899999972</v>
      </c>
      <c r="J17" s="23">
        <f t="shared" si="7"/>
        <v>-586577.34603999997</v>
      </c>
    </row>
    <row r="18" spans="1:10" s="29" customFormat="1" ht="25.75" x14ac:dyDescent="0.4">
      <c r="A18" s="26" t="s">
        <v>27</v>
      </c>
      <c r="B18" s="34" t="s">
        <v>25</v>
      </c>
      <c r="C18" s="26" t="s">
        <v>18</v>
      </c>
      <c r="D18" s="30"/>
      <c r="E18" s="30"/>
      <c r="F18" s="36" t="s">
        <v>32</v>
      </c>
      <c r="G18" s="26" t="s">
        <v>22</v>
      </c>
      <c r="H18" s="6">
        <v>-325925.31</v>
      </c>
      <c r="I18" s="6">
        <v>-33143.824899999978</v>
      </c>
      <c r="J18" s="6">
        <f>+H18+I18</f>
        <v>-359069.13489999995</v>
      </c>
    </row>
    <row r="19" spans="1:10" s="29" customFormat="1" x14ac:dyDescent="0.4">
      <c r="A19" s="26"/>
      <c r="B19" s="26"/>
      <c r="C19" s="26" t="s">
        <v>18</v>
      </c>
      <c r="D19" s="30"/>
      <c r="E19" s="30"/>
      <c r="F19" s="26" t="s">
        <v>31</v>
      </c>
      <c r="G19" s="26" t="s">
        <v>23</v>
      </c>
      <c r="H19" s="6">
        <v>-157382.20123999999</v>
      </c>
      <c r="I19" s="6">
        <v>-52238.15</v>
      </c>
      <c r="J19" s="6">
        <f t="shared" ref="J19:J23" si="8">+H19+I19</f>
        <v>-209620.35123999999</v>
      </c>
    </row>
    <row r="20" spans="1:10" s="29" customFormat="1" x14ac:dyDescent="0.4">
      <c r="A20" s="26"/>
      <c r="B20" s="26"/>
      <c r="C20" s="26" t="s">
        <v>18</v>
      </c>
      <c r="D20" s="26" t="s">
        <v>28</v>
      </c>
      <c r="E20" s="26" t="s">
        <v>29</v>
      </c>
      <c r="F20" s="26" t="s">
        <v>31</v>
      </c>
      <c r="G20" s="26" t="s">
        <v>23</v>
      </c>
      <c r="H20" s="6">
        <v>-17887.859899999999</v>
      </c>
      <c r="I20" s="26"/>
      <c r="J20" s="6">
        <f t="shared" si="8"/>
        <v>-17887.859899999999</v>
      </c>
    </row>
    <row r="21" spans="1:10" s="41" customFormat="1" x14ac:dyDescent="0.4">
      <c r="A21" s="37" t="s">
        <v>17</v>
      </c>
      <c r="B21" s="38"/>
      <c r="C21" s="39"/>
      <c r="D21" s="38"/>
      <c r="E21" s="38"/>
      <c r="F21" s="38"/>
      <c r="G21" s="38"/>
      <c r="H21" s="40">
        <f>+SUBTOTAL(9, H22:H23)</f>
        <v>-42446.107797600002</v>
      </c>
      <c r="I21" s="40">
        <f t="shared" ref="I21:J21" si="9">+SUBTOTAL(9, I22:I23)</f>
        <v>0</v>
      </c>
      <c r="J21" s="40">
        <f t="shared" si="9"/>
        <v>-42446.107797600002</v>
      </c>
    </row>
    <row r="22" spans="1:10" s="29" customFormat="1" x14ac:dyDescent="0.35">
      <c r="A22" s="26" t="s">
        <v>15</v>
      </c>
      <c r="B22" s="26" t="s">
        <v>16</v>
      </c>
      <c r="C22" s="26" t="s">
        <v>19</v>
      </c>
      <c r="D22" s="26"/>
      <c r="E22" s="26"/>
      <c r="F22" s="36" t="s">
        <v>33</v>
      </c>
      <c r="G22" s="24" t="s">
        <v>36</v>
      </c>
      <c r="H22" s="6">
        <v>-38153.017897600002</v>
      </c>
      <c r="I22" s="26"/>
      <c r="J22" s="6">
        <f t="shared" si="8"/>
        <v>-38153.017897600002</v>
      </c>
    </row>
    <row r="23" spans="1:10" s="29" customFormat="1" x14ac:dyDescent="0.35">
      <c r="A23" s="30"/>
      <c r="B23" s="30"/>
      <c r="C23" s="26" t="s">
        <v>19</v>
      </c>
      <c r="D23" s="26" t="s">
        <v>28</v>
      </c>
      <c r="E23" s="26" t="s">
        <v>29</v>
      </c>
      <c r="F23" s="36" t="s">
        <v>33</v>
      </c>
      <c r="G23" s="24" t="s">
        <v>36</v>
      </c>
      <c r="H23" s="6">
        <v>-4293.0898999999999</v>
      </c>
      <c r="I23" s="26"/>
      <c r="J23" s="6">
        <f t="shared" si="8"/>
        <v>-4293.0898999999999</v>
      </c>
    </row>
    <row r="24" spans="1:10" ht="14.5" customHeight="1" x14ac:dyDescent="0.4"/>
    <row r="25" spans="1:10" ht="41.15" customHeight="1" x14ac:dyDescent="0.4">
      <c r="A25" s="51" t="s">
        <v>20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27.65" customHeight="1" x14ac:dyDescent="0.4">
      <c r="A26" s="44"/>
      <c r="B26" s="44"/>
      <c r="C26" s="44"/>
      <c r="D26" s="44"/>
      <c r="E26" s="44"/>
      <c r="F26" s="44"/>
      <c r="G26" s="44"/>
      <c r="H26" s="44"/>
    </row>
    <row r="27" spans="1:10" x14ac:dyDescent="0.4">
      <c r="A27" s="27"/>
      <c r="B27" s="27"/>
      <c r="C27" s="27"/>
      <c r="D27" s="27"/>
      <c r="E27" s="27"/>
      <c r="F27" s="27"/>
      <c r="G27" s="27"/>
    </row>
  </sheetData>
  <autoFilter ref="A13:G23" xr:uid="{00000000-0001-0000-0000-000000000000}"/>
  <mergeCells count="3">
    <mergeCell ref="A16:B16"/>
    <mergeCell ref="F2:J3"/>
    <mergeCell ref="A25:J25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E9357-BFE0-4C81-8806-5DBA4C7D0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B6976-4D22-44FE-8B39-BF3B31B704D2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9b483750-598d-46a0-877d-052f8f804d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f0d7a7-7317-4211-b722-0acf268d17f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 VVKV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2022-12-30T15:24:06Z</cp:lastPrinted>
  <dcterms:created xsi:type="dcterms:W3CDTF">2022-12-27T12:48:44Z</dcterms:created>
  <dcterms:modified xsi:type="dcterms:W3CDTF">2026-06-16T13:28:11Z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